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0" windowWidth="12330" windowHeight="9450" tabRatio="500" activeTab="0"/>
  </bookViews>
  <sheets>
    <sheet name="Detalhada" sheetId="1" r:id="rId1"/>
    <sheet name="Layouts" sheetId="2" r:id="rId2"/>
    <sheet name="Dominío" sheetId="3" r:id="rId3"/>
  </sheets>
  <definedNames/>
  <calcPr fullCalcOnLoad="1"/>
</workbook>
</file>

<file path=xl/sharedStrings.xml><?xml version="1.0" encoding="utf-8"?>
<sst xmlns="http://schemas.openxmlformats.org/spreadsheetml/2006/main" count="179" uniqueCount="103">
  <si>
    <t>Projeto</t>
  </si>
  <si>
    <t>OS</t>
  </si>
  <si>
    <t>Tipo de Medição</t>
  </si>
  <si>
    <t>Data medição</t>
  </si>
  <si>
    <t>Tela</t>
  </si>
  <si>
    <t>Componente</t>
  </si>
  <si>
    <t>Quantidade</t>
  </si>
  <si>
    <t>UST</t>
  </si>
  <si>
    <t>Layout de navegação (Usabilidade para smartphone)</t>
  </si>
  <si>
    <t>Layout de navegação (Usabilidade para tablet)</t>
  </si>
  <si>
    <t>Elemento de interface (Imagem, Ícone)</t>
  </si>
  <si>
    <t>Elemento de interface para entrada (Botão)</t>
  </si>
  <si>
    <t>Item</t>
  </si>
  <si>
    <t>Complexidade</t>
  </si>
  <si>
    <t>Acesso a fonte de dados externa (Armazenamento local XML, SQLite)</t>
  </si>
  <si>
    <t>A - Alta</t>
  </si>
  <si>
    <t>Acesso a fonte de dados externa (Webservice RESTFull, SOAP)</t>
  </si>
  <si>
    <t>Acesso a função nativa "Acelerômetro"</t>
  </si>
  <si>
    <t>MA - Muito Alta</t>
  </si>
  <si>
    <t>Acesso a função nativa "Bússola"</t>
  </si>
  <si>
    <t>Acesso a função nativa "GPS"</t>
  </si>
  <si>
    <t>Acesso a função nativa "SMS"</t>
  </si>
  <si>
    <t>Acesso a função nativa "Telefone"</t>
  </si>
  <si>
    <t>Acesso a função nativa “Agenda de Contatos"</t>
  </si>
  <si>
    <t>Acesso a função nativa “Browser Internet"</t>
  </si>
  <si>
    <t>Acesso a função nativa “Captura áudio (microfone)“</t>
  </si>
  <si>
    <t>Acesso a função nativa “Captura imagem (câmera)“</t>
  </si>
  <si>
    <t>Acesso a função nativa “Captura vídeo (câmera)“</t>
  </si>
  <si>
    <t>Acesso a função nativa “Conectividade Bluetooth“</t>
  </si>
  <si>
    <t>Acesso a função nativa “Conectividade EDGE/3G/4G/Wifi“</t>
  </si>
  <si>
    <t>Acesso a função nativa “E-mail"</t>
  </si>
  <si>
    <t>Acesso a função nativa “File I/O“</t>
  </si>
  <si>
    <t>Acesso a função nativa “Notificação (push notification)“</t>
  </si>
  <si>
    <t>Elemento de interface (Animação)</t>
  </si>
  <si>
    <t>Elemento de interface (Caixa de Mensagem)</t>
  </si>
  <si>
    <t>B - Baixa</t>
  </si>
  <si>
    <t>Elemento de interface (Gráfico cartesiano interativo)</t>
  </si>
  <si>
    <t>Elemento de interface (Gráfico polar interativo)</t>
  </si>
  <si>
    <t>MB - Muito Baixa</t>
  </si>
  <si>
    <t>Elemento de interface estático (Rótulo, Área de texto)</t>
  </si>
  <si>
    <t>Elemento de interface para entrada (Botão Checkbox)</t>
  </si>
  <si>
    <t>Elemento de interface para entrada (Botão Radio)</t>
  </si>
  <si>
    <t>Elemento de interface para entrada (Botão Segmentado)</t>
  </si>
  <si>
    <t>M - Média</t>
  </si>
  <si>
    <t>Elemento de interface para entrada (Botão Slider)</t>
  </si>
  <si>
    <t>Elemento de interface para entrada (Caixa de texto)</t>
  </si>
  <si>
    <t>Elemento de interface para entrada (Canvas)</t>
  </si>
  <si>
    <t>Elemento de interface para reprodução multimídia (Áudio)</t>
  </si>
  <si>
    <t>Elemento de interface para reprodução multimídia (Vídeo)</t>
  </si>
  <si>
    <t>Elemento de interface para saída (Lista)</t>
  </si>
  <si>
    <t>Elemento de interface para saída (Mapa)</t>
  </si>
  <si>
    <t>Elemento de interface para saída (Rótulo, Área de texto)</t>
  </si>
  <si>
    <t>Elemento de navegação (Barra de ícones)</t>
  </si>
  <si>
    <t>Elemento de navegação (Carroussel)</t>
  </si>
  <si>
    <t>Elemento de navegação (Lista)</t>
  </si>
  <si>
    <t>Elemento de navegação (Menu Deslizante)</t>
  </si>
  <si>
    <t>Elemento de navegação (Menu)</t>
  </si>
  <si>
    <t>Elemento de navegação (Painel, Container)</t>
  </si>
  <si>
    <t>Função de processamento e validação</t>
  </si>
  <si>
    <t>Integração com rede social</t>
  </si>
  <si>
    <t>Tipo de serviço</t>
  </si>
  <si>
    <t>Serviço de desenvolvimento</t>
  </si>
  <si>
    <t>Serviço de desenvolvimento e distribuição</t>
  </si>
  <si>
    <t>Serviço de distribuição</t>
  </si>
  <si>
    <t>Serviço de manutenção</t>
  </si>
  <si>
    <t>Serviço de manutenção e distribuição</t>
  </si>
  <si>
    <t>Serviço de monitoramento</t>
  </si>
  <si>
    <t>Serviço de assessoria</t>
  </si>
  <si>
    <t>Tipo de medição</t>
  </si>
  <si>
    <t>Estimada</t>
  </si>
  <si>
    <t>Imagem</t>
  </si>
  <si>
    <t>Observações</t>
  </si>
  <si>
    <t>Layouts de navegação</t>
  </si>
  <si>
    <t>Percentual de Esforço (DESENVOLVIMENTO/MANUTENÇÃO)</t>
  </si>
  <si>
    <t>Total UST da OS (DESENVOLVIMENTO/MANUTENÇÃO)</t>
  </si>
  <si>
    <t>Total UST da OS (DISTRIBUIÇÃO)</t>
  </si>
  <si>
    <t>Deflator</t>
  </si>
  <si>
    <t>Inclusão</t>
  </si>
  <si>
    <t>Tamanho das atividades de Inclusão</t>
  </si>
  <si>
    <t>Tamanho das atividades de Alteração</t>
  </si>
  <si>
    <t>Tamanho das atividades de Exclusão</t>
  </si>
  <si>
    <t>Percentual de Esforço (DISTRIBUIÇÃO) (15% do total app)</t>
  </si>
  <si>
    <t>Total UST do serviços executados</t>
  </si>
  <si>
    <t>Detalhada</t>
  </si>
  <si>
    <t>Sequência</t>
  </si>
  <si>
    <t>Descrição</t>
  </si>
  <si>
    <t>Ação</t>
  </si>
  <si>
    <t>Alteração</t>
  </si>
  <si>
    <t>Exclusão</t>
  </si>
  <si>
    <t>Empresa</t>
  </si>
  <si>
    <t>-</t>
  </si>
  <si>
    <t>MBA Mobi</t>
  </si>
  <si>
    <t>1) Cronograma
2) Mural de Avisos
3) Acompanhamento das inscrições</t>
  </si>
  <si>
    <t>Parte responsável pela paginação.</t>
  </si>
  <si>
    <t xml:space="preserve"> </t>
  </si>
  <si>
    <t>Tela 02 - Apresentação App</t>
  </si>
  <si>
    <t>1) Chamada do órgão</t>
  </si>
  <si>
    <t>1) Card - informativo 1
2) Card - informativo 2
3) Card - informativo 3</t>
  </si>
  <si>
    <t>1) IMG_01
2) IMG_02
3) IMG_03
4) IMG_04</t>
  </si>
  <si>
    <t>1) Texto 1
2) Texto 2
3) Texto 3</t>
  </si>
  <si>
    <t>Tela 01 - Tela Inicial - Login</t>
  </si>
  <si>
    <t>Nome do Projeto</t>
  </si>
  <si>
    <t>DD/MM/AAAA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</si>
</sst>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E4E79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ck"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horizontal="left" vertical="center" wrapText="1"/>
    </xf>
    <xf numFmtId="10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9" fontId="0" fillId="0" borderId="11" xfId="0" applyNumberFormat="1" applyBorder="1" applyAlignment="1">
      <alignment horizontal="left" vertical="center" wrapText="1"/>
    </xf>
    <xf numFmtId="4" fontId="39" fillId="34" borderId="11" xfId="0" applyNumberFormat="1" applyFont="1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3" fontId="0" fillId="0" borderId="15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39" fillId="34" borderId="21" xfId="0" applyFont="1" applyFill="1" applyBorder="1" applyAlignment="1">
      <alignment horizontal="left" vertical="center"/>
    </xf>
    <xf numFmtId="0" fontId="39" fillId="34" borderId="22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3343275</xdr:colOff>
      <xdr:row>4</xdr:row>
      <xdr:rowOff>19050</xdr:rowOff>
    </xdr:from>
    <xdr:to>
      <xdr:col>1</xdr:col>
      <xdr:colOff>4972050</xdr:colOff>
      <xdr:row>4</xdr:row>
      <xdr:rowOff>2571750</xdr:rowOff>
    </xdr:to>
    <xdr:pic>
      <xdr:nvPicPr>
        <xdr:cNvPr id="1" name="Imagem 58" descr="../Sketch/Wireframe/telas/Walk%2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133725"/>
          <a:ext cx="16287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1685925</xdr:colOff>
      <xdr:row>4</xdr:row>
      <xdr:rowOff>19050</xdr:rowOff>
    </xdr:from>
    <xdr:to>
      <xdr:col>1</xdr:col>
      <xdr:colOff>3314700</xdr:colOff>
      <xdr:row>4</xdr:row>
      <xdr:rowOff>2571750</xdr:rowOff>
    </xdr:to>
    <xdr:pic>
      <xdr:nvPicPr>
        <xdr:cNvPr id="2" name="Imagem 59" descr="../Sketch/Wireframe/telas/Walk%20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133725"/>
          <a:ext cx="16287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19050</xdr:rowOff>
    </xdr:from>
    <xdr:to>
      <xdr:col>1</xdr:col>
      <xdr:colOff>1657350</xdr:colOff>
      <xdr:row>4</xdr:row>
      <xdr:rowOff>2571750</xdr:rowOff>
    </xdr:to>
    <xdr:pic>
      <xdr:nvPicPr>
        <xdr:cNvPr id="3" name="Imagem 60" descr="../Sketch/Wireframe/telas/Walk%20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3133725"/>
          <a:ext cx="16287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19050</xdr:rowOff>
    </xdr:from>
    <xdr:to>
      <xdr:col>1</xdr:col>
      <xdr:colOff>1647825</xdr:colOff>
      <xdr:row>3</xdr:row>
      <xdr:rowOff>2571750</xdr:rowOff>
    </xdr:to>
    <xdr:pic>
      <xdr:nvPicPr>
        <xdr:cNvPr id="4" name="Imagem 61" descr="../Sketch/Wireframe/telas/Login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542925"/>
          <a:ext cx="16192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7" name="contagem" displayName="contagem" ref="A17:G27" comment="" totalsRowCount="1">
  <autoFilter ref="A17:G27"/>
  <tableColumns count="7">
    <tableColumn id="1" name="Sequência"/>
    <tableColumn id="2" name="Tela" totalsRowFunction="count"/>
    <tableColumn id="3" name="Componente"/>
    <tableColumn id="4" name="Quantidade" totalsRowFunction="sum"/>
    <tableColumn id="5" name="Deflator"/>
    <tableColumn id="6" name="UST" totalsRowFunction="sum"/>
    <tableColumn id="7" name="Descriçã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layout" displayName="layout" ref="A3:C5" comment="" totalsRowShown="0">
  <autoFilter ref="A3:C5"/>
  <tableColumns count="3">
    <tableColumn id="1" name="Layouts de navegação"/>
    <tableColumn id="2" name="Imagem"/>
    <tableColumn id="3" name="Observaçõ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ipomedicao" displayName="tipomedicao" ref="G1:G3" comment="" totalsRowShown="0">
  <autoFilter ref="G1:G3"/>
  <tableColumns count="1">
    <tableColumn id="1" name="Tipo de mediçã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iposervico" displayName="tiposervico" ref="E1:E8" comment="" totalsRowShown="0">
  <autoFilter ref="E1:E8"/>
  <tableColumns count="1">
    <tableColumn id="1" name="Tipo de serviço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catalogomobile" displayName="catalogomobile" ref="A1:C46" comment="" totalsRowShown="0">
  <autoFilter ref="A1:C46"/>
  <tableColumns count="3">
    <tableColumn id="1" name="Item"/>
    <tableColumn id="2" name="Complexidade"/>
    <tableColumn id="3" name="US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deflator" displayName="deflator" ref="E12:F15" comment="" totalsRowShown="0">
  <autoFilter ref="E12:F15"/>
  <tableColumns count="2">
    <tableColumn id="1" name="Ação"/>
    <tableColumn id="2" name="Deflat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85" zoomScaleNormal="85" zoomScalePageLayoutView="110" workbookViewId="0" topLeftCell="A17">
      <selection activeCell="E5" sqref="E5"/>
    </sheetView>
  </sheetViews>
  <sheetFormatPr defaultColWidth="8.8515625" defaultRowHeight="12.75"/>
  <cols>
    <col min="1" max="1" width="14.8515625" style="1" customWidth="1"/>
    <col min="2" max="2" width="35.421875" style="9" customWidth="1"/>
    <col min="3" max="3" width="60.00390625" style="10" customWidth="1"/>
    <col min="4" max="4" width="15.8515625" style="1" customWidth="1"/>
    <col min="5" max="5" width="12.8515625" style="1" customWidth="1"/>
    <col min="6" max="6" width="15.8515625" style="1" customWidth="1"/>
    <col min="7" max="7" width="50.00390625" style="9" customWidth="1"/>
    <col min="8" max="16384" width="8.8515625" style="5" customWidth="1"/>
  </cols>
  <sheetData>
    <row r="1" spans="1:3" ht="14.25" thickBot="1" thickTop="1">
      <c r="A1" s="47" t="s">
        <v>89</v>
      </c>
      <c r="B1" s="48"/>
      <c r="C1" s="11" t="s">
        <v>91</v>
      </c>
    </row>
    <row r="2" spans="1:3" ht="14.25" thickBot="1" thickTop="1">
      <c r="A2" s="47" t="s">
        <v>0</v>
      </c>
      <c r="B2" s="48"/>
      <c r="C2" s="12" t="s">
        <v>101</v>
      </c>
    </row>
    <row r="3" spans="1:3" ht="14.25" thickBot="1" thickTop="1">
      <c r="A3" s="47" t="s">
        <v>1</v>
      </c>
      <c r="B3" s="48"/>
      <c r="C3" s="13"/>
    </row>
    <row r="4" spans="1:3" ht="14.25" thickBot="1" thickTop="1">
      <c r="A4" s="47" t="s">
        <v>2</v>
      </c>
      <c r="B4" s="48"/>
      <c r="C4" s="13" t="s">
        <v>83</v>
      </c>
    </row>
    <row r="5" spans="1:3" ht="14.25" thickBot="1" thickTop="1">
      <c r="A5" s="47" t="s">
        <v>3</v>
      </c>
      <c r="B5" s="48"/>
      <c r="C5" s="14" t="s">
        <v>102</v>
      </c>
    </row>
    <row r="6" spans="1:3" ht="14.25" thickBot="1" thickTop="1">
      <c r="A6" s="47" t="s">
        <v>73</v>
      </c>
      <c r="B6" s="48"/>
      <c r="C6" s="15">
        <v>0.95</v>
      </c>
    </row>
    <row r="7" spans="1:3" ht="14.25" thickBot="1" thickTop="1">
      <c r="A7" s="47" t="s">
        <v>78</v>
      </c>
      <c r="B7" s="48"/>
      <c r="C7" s="16">
        <f>SUMIF(Detalhada!$E$18:$F$27,Dominío!$E$13,Detalhada!$F$18:$F$27)</f>
        <v>82.5</v>
      </c>
    </row>
    <row r="8" spans="1:3" ht="14.25" thickBot="1" thickTop="1">
      <c r="A8" s="47" t="s">
        <v>79</v>
      </c>
      <c r="B8" s="48"/>
      <c r="C8" s="16">
        <f>SUMIF(Detalhada!$E$18:$F$27,Dominío!$E$14,Detalhada!$F$18:$F$27)</f>
        <v>0</v>
      </c>
    </row>
    <row r="9" spans="1:3" ht="14.25" thickBot="1" thickTop="1">
      <c r="A9" s="47" t="s">
        <v>80</v>
      </c>
      <c r="B9" s="48"/>
      <c r="C9" s="16">
        <f>SUMIF(Detalhada!$E$18:$F$27,Dominío!$E$15,Detalhada!$F$18:$F$27)</f>
        <v>0</v>
      </c>
    </row>
    <row r="10" spans="1:3" ht="14.25" thickBot="1" thickTop="1">
      <c r="A10" s="47" t="s">
        <v>74</v>
      </c>
      <c r="B10" s="48"/>
      <c r="C10" s="16">
        <f>SUM(C7:C9)</f>
        <v>82.5</v>
      </c>
    </row>
    <row r="11" spans="1:3" ht="14.25" thickBot="1" thickTop="1">
      <c r="A11" s="47" t="s">
        <v>81</v>
      </c>
      <c r="B11" s="48"/>
      <c r="C11" s="17">
        <v>0.15</v>
      </c>
    </row>
    <row r="12" spans="1:3" ht="14.25" thickBot="1" thickTop="1">
      <c r="A12" s="47" t="s">
        <v>75</v>
      </c>
      <c r="B12" s="48"/>
      <c r="C12" s="16">
        <f>C10*C11</f>
        <v>12.375</v>
      </c>
    </row>
    <row r="13" spans="1:3" ht="14.25" thickBot="1" thickTop="1">
      <c r="A13" s="47" t="s">
        <v>82</v>
      </c>
      <c r="B13" s="48"/>
      <c r="C13" s="18">
        <f>(C10*C6)+C12</f>
        <v>90.75</v>
      </c>
    </row>
    <row r="14" ht="13.5" thickTop="1"/>
    <row r="17" spans="1:7" s="1" customFormat="1" ht="13.5" thickBot="1">
      <c r="A17" s="3" t="s">
        <v>84</v>
      </c>
      <c r="B17" s="4" t="s">
        <v>4</v>
      </c>
      <c r="C17" s="4" t="s">
        <v>5</v>
      </c>
      <c r="D17" s="3" t="s">
        <v>6</v>
      </c>
      <c r="E17" s="3" t="s">
        <v>76</v>
      </c>
      <c r="F17" s="3" t="s">
        <v>7</v>
      </c>
      <c r="G17" s="4" t="s">
        <v>85</v>
      </c>
    </row>
    <row r="18" spans="1:7" ht="12.75">
      <c r="A18" s="19">
        <v>1</v>
      </c>
      <c r="B18" s="20" t="s">
        <v>100</v>
      </c>
      <c r="C18" s="21" t="s">
        <v>8</v>
      </c>
      <c r="D18" s="22">
        <v>1</v>
      </c>
      <c r="E18" s="22" t="s">
        <v>77</v>
      </c>
      <c r="F18" s="23">
        <f>VLOOKUP(Detalhada!$C$18:$C$27,Dominío!$A$2:$C$46,3,FALSE)*Detalhada!$D$18:$D$27*VLOOKUP(Detalhada!$E$18:$E$27,Dominío!$E$13:$F$15,2,FALSE)</f>
        <v>16</v>
      </c>
      <c r="G18" s="24" t="s">
        <v>90</v>
      </c>
    </row>
    <row r="19" spans="1:7" ht="12.75">
      <c r="A19" s="25">
        <v>2</v>
      </c>
      <c r="B19" s="26" t="s">
        <v>100</v>
      </c>
      <c r="C19" s="27" t="s">
        <v>9</v>
      </c>
      <c r="D19" s="28">
        <v>1</v>
      </c>
      <c r="E19" s="29" t="s">
        <v>77</v>
      </c>
      <c r="F19" s="30">
        <f>VLOOKUP(Detalhada!$C$18:$C$27,Dominío!$A$2:$C$46,3,FALSE)*Detalhada!$D$18:$D$27*VLOOKUP(Detalhada!$E$18:$E$27,Dominío!$E$13:$F$15,2,FALSE)</f>
        <v>16</v>
      </c>
      <c r="G19" s="33" t="s">
        <v>90</v>
      </c>
    </row>
    <row r="20" spans="1:7" ht="13.5" thickBot="1">
      <c r="A20" s="34">
        <v>3</v>
      </c>
      <c r="B20" s="35" t="s">
        <v>100</v>
      </c>
      <c r="C20" s="36" t="s">
        <v>10</v>
      </c>
      <c r="D20" s="37">
        <v>1</v>
      </c>
      <c r="E20" s="37" t="s">
        <v>77</v>
      </c>
      <c r="F20" s="38">
        <f>VLOOKUP(Detalhada!$C$18:$C$27,Dominío!$A$2:$C$46,3,FALSE)*Detalhada!$D$18:$D$27*VLOOKUP(Detalhada!$E$18:$E$27,Dominío!$E$13:$F$15,2,FALSE)</f>
        <v>0.5</v>
      </c>
      <c r="G20" s="39" t="s">
        <v>96</v>
      </c>
    </row>
    <row r="21" spans="1:7" ht="12.75">
      <c r="A21" s="19">
        <f>ROW(Detalhada!$B21)</f>
        <v>21</v>
      </c>
      <c r="B21" s="20" t="s">
        <v>95</v>
      </c>
      <c r="C21" s="21" t="s">
        <v>8</v>
      </c>
      <c r="D21" s="22">
        <v>1</v>
      </c>
      <c r="E21" s="22" t="s">
        <v>77</v>
      </c>
      <c r="F21" s="23">
        <f>VLOOKUP(Detalhada!$C$18:$C$27,Dominío!$A$2:$C$46,3,FALSE)*Detalhada!$D$18:$D$27*VLOOKUP(Detalhada!$E$18:$E$27,Dominío!$E$13:$F$15,2,FALSE)</f>
        <v>16</v>
      </c>
      <c r="G21" s="24" t="s">
        <v>90</v>
      </c>
    </row>
    <row r="22" spans="1:7" ht="12.75">
      <c r="A22" s="25">
        <f>ROW(Detalhada!$B22)</f>
        <v>22</v>
      </c>
      <c r="B22" s="26" t="s">
        <v>95</v>
      </c>
      <c r="C22" s="27" t="s">
        <v>9</v>
      </c>
      <c r="D22" s="28">
        <v>1</v>
      </c>
      <c r="E22" s="28" t="s">
        <v>77</v>
      </c>
      <c r="F22" s="30">
        <f>VLOOKUP(Detalhada!$C$18:$C$27,Dominío!$A$2:$C$46,3,FALSE)*Detalhada!$D$18:$D$27*VLOOKUP(Detalhada!$E$18:$E$27,Dominío!$E$13:$F$15,2,FALSE)</f>
        <v>16</v>
      </c>
      <c r="G22" s="33" t="s">
        <v>90</v>
      </c>
    </row>
    <row r="23" spans="1:7" ht="12.75">
      <c r="A23" s="25">
        <f>ROW(Detalhada!$B23)</f>
        <v>23</v>
      </c>
      <c r="B23" s="26" t="s">
        <v>95</v>
      </c>
      <c r="C23" s="27" t="s">
        <v>53</v>
      </c>
      <c r="D23" s="28">
        <v>1</v>
      </c>
      <c r="E23" s="28" t="s">
        <v>77</v>
      </c>
      <c r="F23" s="30">
        <f>VLOOKUP(Detalhada!$C$18:$C$27,Dominío!$A$2:$C$46,3,FALSE)*Detalhada!$D$18:$D$27*VLOOKUP(Detalhada!$E$18:$E$27,Dominío!$E$13:$F$15,2,FALSE)</f>
        <v>1</v>
      </c>
      <c r="G23" s="31" t="s">
        <v>93</v>
      </c>
    </row>
    <row r="24" spans="1:7" ht="39" customHeight="1">
      <c r="A24" s="45">
        <f>ROW(Detalhada!$B24)</f>
        <v>24</v>
      </c>
      <c r="B24" s="40" t="s">
        <v>95</v>
      </c>
      <c r="C24" s="27" t="s">
        <v>57</v>
      </c>
      <c r="D24" s="29">
        <v>9</v>
      </c>
      <c r="E24" s="29" t="s">
        <v>77</v>
      </c>
      <c r="F24" s="46">
        <f>VLOOKUP(Detalhada!$C$18:$C$27,Dominío!$A$2:$C$46,3,FALSE)*Detalhada!$D$18:$D$27*VLOOKUP(Detalhada!$E$18:$E$27,Dominío!$E$13:$F$15,2,FALSE)</f>
        <v>4.5</v>
      </c>
      <c r="G24" s="31" t="s">
        <v>97</v>
      </c>
    </row>
    <row r="25" spans="1:7" ht="51">
      <c r="A25" s="25">
        <f>ROW(Detalhada!$B25)</f>
        <v>25</v>
      </c>
      <c r="B25" s="26" t="s">
        <v>95</v>
      </c>
      <c r="C25" s="32" t="s">
        <v>10</v>
      </c>
      <c r="D25" s="28">
        <v>4</v>
      </c>
      <c r="E25" s="28" t="s">
        <v>77</v>
      </c>
      <c r="F25" s="30">
        <f>VLOOKUP(Detalhada!$C$18:$C$27,Dominío!$A$2:$C$46,3,FALSE)*Detalhada!$D$18:$D$27*VLOOKUP(Detalhada!$E$18:$E$27,Dominío!$E$13:$F$15,2,FALSE)</f>
        <v>2</v>
      </c>
      <c r="G25" s="31" t="s">
        <v>98</v>
      </c>
    </row>
    <row r="26" spans="1:7" ht="38.25">
      <c r="A26" s="25">
        <f>ROW(Detalhada!$B26)</f>
        <v>26</v>
      </c>
      <c r="B26" s="26" t="s">
        <v>95</v>
      </c>
      <c r="C26" s="32" t="s">
        <v>39</v>
      </c>
      <c r="D26" s="28">
        <v>11</v>
      </c>
      <c r="E26" s="28" t="s">
        <v>77</v>
      </c>
      <c r="F26" s="30">
        <f>VLOOKUP(Detalhada!$C$18:$C$27,Dominío!$A$2:$C$46,3,FALSE)*Detalhada!$D$18:$D$27*VLOOKUP(Detalhada!$E$18:$E$27,Dominío!$E$13:$F$15,2,FALSE)</f>
        <v>5.5</v>
      </c>
      <c r="G26" s="31" t="s">
        <v>99</v>
      </c>
    </row>
    <row r="27" spans="1:7" ht="39" thickBot="1">
      <c r="A27" s="34">
        <f>ROW(Detalhada!$B27)</f>
        <v>27</v>
      </c>
      <c r="B27" s="35" t="s">
        <v>95</v>
      </c>
      <c r="C27" s="36" t="s">
        <v>11</v>
      </c>
      <c r="D27" s="37">
        <v>5</v>
      </c>
      <c r="E27" s="37" t="s">
        <v>77</v>
      </c>
      <c r="F27" s="38">
        <f>VLOOKUP(Detalhada!$C$18:$C$27,Dominío!$A$2:$C$46,3,FALSE)*Detalhada!$D$18:$D$27*VLOOKUP(Detalhada!$E$18:$E$27,Dominío!$E$13:$F$15,2,FALSE)</f>
        <v>5</v>
      </c>
      <c r="G27" s="39" t="s">
        <v>92</v>
      </c>
    </row>
    <row r="30" ht="12.75">
      <c r="C30" s="10" t="s">
        <v>94</v>
      </c>
    </row>
  </sheetData>
  <sheetProtection/>
  <mergeCells count="13">
    <mergeCell ref="A13:B13"/>
    <mergeCell ref="A7:B7"/>
    <mergeCell ref="A8:B8"/>
    <mergeCell ref="A9:B9"/>
    <mergeCell ref="A10:B10"/>
    <mergeCell ref="A11:B11"/>
    <mergeCell ref="A12:B12"/>
    <mergeCell ref="A6:B6"/>
    <mergeCell ref="A1:B1"/>
    <mergeCell ref="A2:B2"/>
    <mergeCell ref="A3:B3"/>
    <mergeCell ref="A4:B4"/>
    <mergeCell ref="A5:B5"/>
  </mergeCells>
  <dataValidations count="2">
    <dataValidation type="whole" operator="greaterThanOrEqual" allowBlank="1" showInputMessage="1" showErrorMessage="1" sqref="D18:D27">
      <formula1>0</formula1>
    </dataValidation>
    <dataValidation type="decimal" operator="greaterThanOrEqual" allowBlank="1" showInputMessage="1" showErrorMessage="1" sqref="F18:F27">
      <formula1>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C14"/>
  <sheetViews>
    <sheetView zoomScalePageLayoutView="121" workbookViewId="0" topLeftCell="A1">
      <selection activeCell="A4" sqref="A4"/>
    </sheetView>
  </sheetViews>
  <sheetFormatPr defaultColWidth="11.421875" defaultRowHeight="12.75"/>
  <cols>
    <col min="1" max="1" width="23.00390625" style="44" customWidth="1"/>
    <col min="2" max="2" width="188.57421875" style="0" customWidth="1"/>
    <col min="3" max="3" width="36.28125" style="0" customWidth="1"/>
  </cols>
  <sheetData>
    <row r="3" spans="1:3" ht="15.75" thickBot="1">
      <c r="A3" s="42" t="s">
        <v>72</v>
      </c>
      <c r="B3" s="7" t="s">
        <v>70</v>
      </c>
      <c r="C3" s="7" t="s">
        <v>71</v>
      </c>
    </row>
    <row r="4" spans="1:3" ht="204" customHeight="1">
      <c r="A4" s="41" t="s">
        <v>100</v>
      </c>
      <c r="C4" s="1"/>
    </row>
    <row r="5" spans="1:3" s="2" customFormat="1" ht="204.75" customHeight="1">
      <c r="A5" s="41" t="s">
        <v>95</v>
      </c>
      <c r="C5" s="1"/>
    </row>
    <row r="6" ht="12.75">
      <c r="A6" s="43"/>
    </row>
    <row r="7" ht="12.75">
      <c r="A7" s="43"/>
    </row>
    <row r="8" ht="12.75">
      <c r="A8" s="43"/>
    </row>
    <row r="9" ht="12.75">
      <c r="A9" s="43"/>
    </row>
    <row r="10" ht="12.75">
      <c r="A10" s="43"/>
    </row>
    <row r="11" ht="12.75">
      <c r="A11" s="43"/>
    </row>
    <row r="12" ht="12.75">
      <c r="A12" s="43"/>
    </row>
    <row r="13" ht="12.75">
      <c r="A13" s="43"/>
    </row>
    <row r="14" ht="12.75">
      <c r="A14" s="4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58.8515625" style="5" bestFit="1" customWidth="1"/>
    <col min="2" max="2" width="17.8515625" style="5" bestFit="1" customWidth="1"/>
    <col min="3" max="3" width="9.140625" style="1" bestFit="1" customWidth="1"/>
    <col min="4" max="4" width="8.8515625" style="5" customWidth="1"/>
    <col min="5" max="5" width="35.421875" style="5" bestFit="1" customWidth="1"/>
    <col min="6" max="6" width="12.28125" style="5" bestFit="1" customWidth="1"/>
    <col min="7" max="7" width="19.8515625" style="5" bestFit="1" customWidth="1"/>
    <col min="8" max="16384" width="8.8515625" style="5" customWidth="1"/>
  </cols>
  <sheetData>
    <row r="1" spans="1:7" s="1" customFormat="1" ht="12.75">
      <c r="A1" s="1" t="s">
        <v>12</v>
      </c>
      <c r="B1" s="1" t="s">
        <v>13</v>
      </c>
      <c r="C1" s="1" t="s">
        <v>7</v>
      </c>
      <c r="E1" s="1" t="s">
        <v>60</v>
      </c>
      <c r="G1" s="1" t="s">
        <v>68</v>
      </c>
    </row>
    <row r="2" spans="1:7" ht="12.75">
      <c r="A2" s="5" t="s">
        <v>14</v>
      </c>
      <c r="B2" s="5" t="s">
        <v>15</v>
      </c>
      <c r="C2" s="1">
        <v>8</v>
      </c>
      <c r="E2" s="5" t="s">
        <v>61</v>
      </c>
      <c r="G2" s="5" t="s">
        <v>69</v>
      </c>
    </row>
    <row r="3" spans="1:7" ht="12.75">
      <c r="A3" s="5" t="s">
        <v>16</v>
      </c>
      <c r="B3" s="5" t="s">
        <v>15</v>
      </c>
      <c r="C3" s="1">
        <v>8</v>
      </c>
      <c r="E3" s="5" t="s">
        <v>62</v>
      </c>
      <c r="G3" s="6" t="s">
        <v>83</v>
      </c>
    </row>
    <row r="4" spans="1:5" ht="12.75">
      <c r="A4" s="5" t="s">
        <v>17</v>
      </c>
      <c r="B4" s="5" t="s">
        <v>18</v>
      </c>
      <c r="C4" s="1">
        <v>16</v>
      </c>
      <c r="E4" s="5" t="s">
        <v>63</v>
      </c>
    </row>
    <row r="5" spans="1:5" ht="12.75">
      <c r="A5" s="5" t="s">
        <v>19</v>
      </c>
      <c r="B5" s="5" t="s">
        <v>18</v>
      </c>
      <c r="C5" s="1">
        <v>16</v>
      </c>
      <c r="E5" s="5" t="s">
        <v>64</v>
      </c>
    </row>
    <row r="6" spans="1:5" ht="12.75">
      <c r="A6" s="5" t="s">
        <v>20</v>
      </c>
      <c r="B6" s="5" t="s">
        <v>18</v>
      </c>
      <c r="C6" s="1">
        <v>16</v>
      </c>
      <c r="E6" s="5" t="s">
        <v>65</v>
      </c>
    </row>
    <row r="7" spans="1:5" ht="12.75">
      <c r="A7" s="5" t="s">
        <v>21</v>
      </c>
      <c r="B7" s="5" t="s">
        <v>18</v>
      </c>
      <c r="C7" s="1">
        <v>16</v>
      </c>
      <c r="E7" s="5" t="s">
        <v>66</v>
      </c>
    </row>
    <row r="8" spans="1:5" ht="12.75">
      <c r="A8" s="5" t="s">
        <v>22</v>
      </c>
      <c r="B8" s="5" t="s">
        <v>18</v>
      </c>
      <c r="C8" s="1">
        <v>16</v>
      </c>
      <c r="E8" s="5" t="s">
        <v>67</v>
      </c>
    </row>
    <row r="9" spans="1:3" ht="12.75">
      <c r="A9" s="5" t="s">
        <v>23</v>
      </c>
      <c r="B9" s="5" t="s">
        <v>18</v>
      </c>
      <c r="C9" s="1">
        <v>16</v>
      </c>
    </row>
    <row r="10" spans="1:3" ht="12.75">
      <c r="A10" s="5" t="s">
        <v>24</v>
      </c>
      <c r="B10" s="5" t="s">
        <v>18</v>
      </c>
      <c r="C10" s="1">
        <v>16</v>
      </c>
    </row>
    <row r="11" spans="1:3" ht="12.75">
      <c r="A11" s="5" t="s">
        <v>25</v>
      </c>
      <c r="B11" s="5" t="s">
        <v>18</v>
      </c>
      <c r="C11" s="1">
        <v>16</v>
      </c>
    </row>
    <row r="12" spans="1:6" ht="12.75">
      <c r="A12" s="5" t="s">
        <v>26</v>
      </c>
      <c r="B12" s="5" t="s">
        <v>18</v>
      </c>
      <c r="C12" s="1">
        <v>16</v>
      </c>
      <c r="E12" s="3" t="s">
        <v>86</v>
      </c>
      <c r="F12" s="3" t="s">
        <v>76</v>
      </c>
    </row>
    <row r="13" spans="1:6" ht="12.75">
      <c r="A13" s="5" t="s">
        <v>27</v>
      </c>
      <c r="B13" s="5" t="s">
        <v>18</v>
      </c>
      <c r="C13" s="1">
        <v>16</v>
      </c>
      <c r="E13" s="6" t="s">
        <v>77</v>
      </c>
      <c r="F13" s="8">
        <v>1</v>
      </c>
    </row>
    <row r="14" spans="1:6" ht="12.75">
      <c r="A14" s="5" t="s">
        <v>28</v>
      </c>
      <c r="B14" s="5" t="s">
        <v>18</v>
      </c>
      <c r="C14" s="1">
        <v>16</v>
      </c>
      <c r="E14" s="6" t="s">
        <v>87</v>
      </c>
      <c r="F14" s="8">
        <v>0.6</v>
      </c>
    </row>
    <row r="15" spans="1:6" ht="12.75">
      <c r="A15" s="5" t="s">
        <v>29</v>
      </c>
      <c r="B15" s="5" t="s">
        <v>18</v>
      </c>
      <c r="C15" s="1">
        <v>16</v>
      </c>
      <c r="E15" s="6" t="s">
        <v>88</v>
      </c>
      <c r="F15" s="8">
        <v>0.4</v>
      </c>
    </row>
    <row r="16" spans="1:3" ht="12.75">
      <c r="A16" s="5" t="s">
        <v>30</v>
      </c>
      <c r="B16" s="5" t="s">
        <v>18</v>
      </c>
      <c r="C16" s="1">
        <v>16</v>
      </c>
    </row>
    <row r="17" spans="1:3" ht="12.75">
      <c r="A17" s="5" t="s">
        <v>31</v>
      </c>
      <c r="B17" s="5" t="s">
        <v>18</v>
      </c>
      <c r="C17" s="1">
        <v>16</v>
      </c>
    </row>
    <row r="18" spans="1:3" ht="12.75">
      <c r="A18" s="5" t="s">
        <v>32</v>
      </c>
      <c r="B18" s="5" t="s">
        <v>18</v>
      </c>
      <c r="C18" s="1">
        <v>16</v>
      </c>
    </row>
    <row r="19" spans="1:3" ht="12.75">
      <c r="A19" s="5" t="s">
        <v>33</v>
      </c>
      <c r="B19" s="5" t="s">
        <v>15</v>
      </c>
      <c r="C19" s="1">
        <v>8</v>
      </c>
    </row>
    <row r="20" spans="1:3" ht="12.75">
      <c r="A20" s="5" t="s">
        <v>34</v>
      </c>
      <c r="B20" s="5" t="s">
        <v>35</v>
      </c>
      <c r="C20" s="1">
        <v>1</v>
      </c>
    </row>
    <row r="21" spans="1:3" ht="12.75">
      <c r="A21" s="5" t="s">
        <v>36</v>
      </c>
      <c r="B21" s="5" t="s">
        <v>15</v>
      </c>
      <c r="C21" s="1">
        <v>8</v>
      </c>
    </row>
    <row r="22" spans="1:3" ht="12.75">
      <c r="A22" s="5" t="s">
        <v>37</v>
      </c>
      <c r="B22" s="5" t="s">
        <v>15</v>
      </c>
      <c r="C22" s="1">
        <v>8</v>
      </c>
    </row>
    <row r="23" spans="1:3" ht="12.75">
      <c r="A23" s="5" t="s">
        <v>10</v>
      </c>
      <c r="B23" s="5" t="s">
        <v>38</v>
      </c>
      <c r="C23" s="1">
        <v>0.5</v>
      </c>
    </row>
    <row r="24" spans="1:3" ht="12.75">
      <c r="A24" s="5" t="s">
        <v>39</v>
      </c>
      <c r="B24" s="5" t="s">
        <v>38</v>
      </c>
      <c r="C24" s="1">
        <v>0.5</v>
      </c>
    </row>
    <row r="25" spans="1:3" ht="12.75">
      <c r="A25" s="5" t="s">
        <v>40</v>
      </c>
      <c r="B25" s="5" t="s">
        <v>35</v>
      </c>
      <c r="C25" s="1">
        <v>1</v>
      </c>
    </row>
    <row r="26" spans="1:3" ht="12.75">
      <c r="A26" s="5" t="s">
        <v>41</v>
      </c>
      <c r="B26" s="5" t="s">
        <v>35</v>
      </c>
      <c r="C26" s="1">
        <v>1</v>
      </c>
    </row>
    <row r="27" spans="1:3" ht="12.75">
      <c r="A27" s="5" t="s">
        <v>42</v>
      </c>
      <c r="B27" s="5" t="s">
        <v>43</v>
      </c>
      <c r="C27" s="1">
        <v>3</v>
      </c>
    </row>
    <row r="28" spans="1:3" ht="12.75">
      <c r="A28" s="5" t="s">
        <v>44</v>
      </c>
      <c r="B28" s="5" t="s">
        <v>43</v>
      </c>
      <c r="C28" s="1">
        <v>3</v>
      </c>
    </row>
    <row r="29" spans="1:3" ht="12.75">
      <c r="A29" s="5" t="s">
        <v>11</v>
      </c>
      <c r="B29" s="5" t="s">
        <v>35</v>
      </c>
      <c r="C29" s="1">
        <v>1</v>
      </c>
    </row>
    <row r="30" spans="1:3" ht="12.75">
      <c r="A30" s="5" t="s">
        <v>45</v>
      </c>
      <c r="B30" s="5" t="s">
        <v>35</v>
      </c>
      <c r="C30" s="1">
        <v>1</v>
      </c>
    </row>
    <row r="31" spans="1:3" ht="12.75">
      <c r="A31" s="5" t="s">
        <v>46</v>
      </c>
      <c r="B31" s="5" t="s">
        <v>15</v>
      </c>
      <c r="C31" s="1">
        <v>8</v>
      </c>
    </row>
    <row r="32" spans="1:3" ht="12.75">
      <c r="A32" s="5" t="s">
        <v>47</v>
      </c>
      <c r="B32" s="5" t="s">
        <v>18</v>
      </c>
      <c r="C32" s="1">
        <v>16</v>
      </c>
    </row>
    <row r="33" spans="1:3" ht="12.75">
      <c r="A33" s="5" t="s">
        <v>48</v>
      </c>
      <c r="B33" s="5" t="s">
        <v>18</v>
      </c>
      <c r="C33" s="1">
        <v>16</v>
      </c>
    </row>
    <row r="34" spans="1:3" ht="12.75">
      <c r="A34" s="5" t="s">
        <v>49</v>
      </c>
      <c r="B34" s="5" t="s">
        <v>43</v>
      </c>
      <c r="C34" s="1">
        <v>3</v>
      </c>
    </row>
    <row r="35" spans="1:3" ht="12.75">
      <c r="A35" s="5" t="s">
        <v>50</v>
      </c>
      <c r="B35" s="5" t="s">
        <v>18</v>
      </c>
      <c r="C35" s="1">
        <v>16</v>
      </c>
    </row>
    <row r="36" spans="1:3" ht="12.75">
      <c r="A36" s="5" t="s">
        <v>51</v>
      </c>
      <c r="B36" s="5" t="s">
        <v>38</v>
      </c>
      <c r="C36" s="1">
        <v>0.5</v>
      </c>
    </row>
    <row r="37" spans="1:3" ht="12.75">
      <c r="A37" s="5" t="s">
        <v>52</v>
      </c>
      <c r="B37" s="5" t="s">
        <v>35</v>
      </c>
      <c r="C37" s="1">
        <v>1</v>
      </c>
    </row>
    <row r="38" spans="1:3" ht="12.75">
      <c r="A38" s="5" t="s">
        <v>53</v>
      </c>
      <c r="B38" s="5" t="s">
        <v>35</v>
      </c>
      <c r="C38" s="1">
        <v>1</v>
      </c>
    </row>
    <row r="39" spans="1:3" ht="12.75">
      <c r="A39" s="5" t="s">
        <v>54</v>
      </c>
      <c r="B39" s="5" t="s">
        <v>35</v>
      </c>
      <c r="C39" s="1">
        <v>1</v>
      </c>
    </row>
    <row r="40" spans="1:3" ht="12.75">
      <c r="A40" s="5" t="s">
        <v>55</v>
      </c>
      <c r="B40" s="5" t="s">
        <v>43</v>
      </c>
      <c r="C40" s="1">
        <v>3</v>
      </c>
    </row>
    <row r="41" spans="1:3" ht="12.75">
      <c r="A41" s="5" t="s">
        <v>56</v>
      </c>
      <c r="B41" s="5" t="s">
        <v>35</v>
      </c>
      <c r="C41" s="1">
        <v>1</v>
      </c>
    </row>
    <row r="42" spans="1:3" ht="12.75">
      <c r="A42" s="5" t="s">
        <v>57</v>
      </c>
      <c r="B42" s="5" t="s">
        <v>38</v>
      </c>
      <c r="C42" s="1">
        <v>0.5</v>
      </c>
    </row>
    <row r="43" spans="1:3" ht="12.75">
      <c r="A43" s="5" t="s">
        <v>58</v>
      </c>
      <c r="B43" s="5" t="s">
        <v>15</v>
      </c>
      <c r="C43" s="1">
        <v>8</v>
      </c>
    </row>
    <row r="44" spans="1:3" ht="12.75">
      <c r="A44" s="5" t="s">
        <v>59</v>
      </c>
      <c r="B44" s="5" t="s">
        <v>18</v>
      </c>
      <c r="C44" s="1">
        <v>16</v>
      </c>
    </row>
    <row r="45" spans="1:3" ht="12.75">
      <c r="A45" s="5" t="s">
        <v>8</v>
      </c>
      <c r="B45" s="5" t="s">
        <v>18</v>
      </c>
      <c r="C45" s="1">
        <v>16</v>
      </c>
    </row>
    <row r="46" spans="1:3" ht="12.75">
      <c r="A46" s="5" t="s">
        <v>9</v>
      </c>
      <c r="B46" s="5" t="s">
        <v>18</v>
      </c>
      <c r="C46" s="1">
        <v>16</v>
      </c>
    </row>
  </sheetData>
  <sheetProtection/>
  <printOptions/>
  <pageMargins left="0.511811024" right="0.511811024" top="0.787401575" bottom="0.787401575" header="0.31496062" footer="0.31496062"/>
  <pageSetup orientation="portrait" paperSize="9"/>
  <tableParts>
    <tablePart r:id="rId2"/>
    <tablePart r:id="rId1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Thiago Braconi</Manager>
  <Company>MBAMOBI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Contagem Detalhada</dc:title>
  <dc:subject/>
  <dc:creator>FIOTEC - Juliana Pires de Abreu Batista</dc:creator>
  <cp:keywords>MBA</cp:keywords>
  <dc:description/>
  <cp:lastModifiedBy>FIOTEC - Juliana Pires de Abreu Batista</cp:lastModifiedBy>
  <dcterms:created xsi:type="dcterms:W3CDTF">2015-09-03T14:06:40Z</dcterms:created>
  <dcterms:modified xsi:type="dcterms:W3CDTF">2020-01-15T18:32:12Z</dcterms:modified>
  <cp:category/>
  <cp:version/>
  <cp:contentType/>
  <cp:contentStatus/>
</cp:coreProperties>
</file>